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rirv\Dropbox\__SYNC\Chefia_2020_2024\_APLAN\Graduação\"/>
    </mc:Choice>
  </mc:AlternateContent>
  <bookViews>
    <workbookView xWindow="0" yWindow="0" windowWidth="38400" windowHeight="18250"/>
  </bookViews>
  <sheets>
    <sheet name="Obrigatorias" sheetId="1" r:id="rId1"/>
    <sheet name="Quadro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  <c r="D32" i="3" l="1"/>
  <c r="E31" i="3" s="1"/>
  <c r="C32" i="3"/>
  <c r="D26" i="3"/>
  <c r="E20" i="3" s="1"/>
  <c r="H12" i="3"/>
  <c r="H11" i="3"/>
  <c r="H10" i="3"/>
  <c r="H9" i="3"/>
  <c r="H8" i="3"/>
  <c r="H7" i="3"/>
  <c r="H6" i="3"/>
  <c r="H5" i="3"/>
  <c r="G5" i="3"/>
  <c r="F4" i="3"/>
  <c r="E13" i="3"/>
  <c r="H4" i="3" s="1"/>
  <c r="D13" i="3"/>
  <c r="G12" i="3" s="1"/>
  <c r="C13" i="3"/>
  <c r="E14" i="3" s="1"/>
  <c r="I5" i="1"/>
  <c r="H4" i="1"/>
  <c r="H6" i="1" s="1"/>
  <c r="G4" i="1"/>
  <c r="G6" i="1" s="1"/>
  <c r="E4" i="1"/>
  <c r="I72" i="1"/>
  <c r="H72" i="1"/>
  <c r="G72" i="1"/>
  <c r="J72" i="1"/>
  <c r="F12" i="3" l="1"/>
  <c r="F8" i="3"/>
  <c r="E30" i="3"/>
  <c r="E24" i="3"/>
  <c r="E17" i="3"/>
  <c r="E25" i="3"/>
  <c r="E18" i="3"/>
  <c r="E19" i="3"/>
  <c r="E21" i="3"/>
  <c r="E22" i="3"/>
  <c r="E23" i="3"/>
  <c r="F9" i="3"/>
  <c r="F5" i="3"/>
  <c r="F6" i="3"/>
  <c r="F10" i="3"/>
  <c r="F7" i="3"/>
  <c r="F11" i="3"/>
  <c r="G7" i="3"/>
  <c r="G10" i="3"/>
  <c r="G8" i="3"/>
  <c r="G11" i="3"/>
  <c r="G6" i="3"/>
  <c r="G9" i="3"/>
  <c r="G4" i="3"/>
  <c r="I4" i="1"/>
  <c r="E6" i="1"/>
  <c r="I6" i="1" l="1"/>
  <c r="E7" i="1" s="1"/>
  <c r="J5" i="1" l="1"/>
  <c r="H7" i="1"/>
  <c r="J4" i="1"/>
  <c r="G7" i="1"/>
</calcChain>
</file>

<file path=xl/sharedStrings.xml><?xml version="1.0" encoding="utf-8"?>
<sst xmlns="http://schemas.openxmlformats.org/spreadsheetml/2006/main" count="270" uniqueCount="165">
  <si>
    <t>Periodo Ideal</t>
  </si>
  <si>
    <t>Semestre</t>
  </si>
  <si>
    <t>Código</t>
  </si>
  <si>
    <t>Disciplina</t>
  </si>
  <si>
    <t>Aula</t>
  </si>
  <si>
    <t>Trabalho</t>
  </si>
  <si>
    <t>Extensão</t>
  </si>
  <si>
    <t>Horas</t>
  </si>
  <si>
    <t>Zoologia Aplicada às Engenharias Agronômica e Florestal</t>
  </si>
  <si>
    <t>LCB0103</t>
  </si>
  <si>
    <t>Morfologia Vegetal</t>
  </si>
  <si>
    <t>LCE0111</t>
  </si>
  <si>
    <t>Química Analítica Inorgânica - Teórica</t>
  </si>
  <si>
    <t>LCE0116</t>
  </si>
  <si>
    <t>Química Analítica Inorgânica - Prática</t>
  </si>
  <si>
    <t>LCE0120</t>
  </si>
  <si>
    <t>Cálculo I</t>
  </si>
  <si>
    <t>LCF0106</t>
  </si>
  <si>
    <t>Introdução à Engenharia Florestal</t>
  </si>
  <si>
    <t>LGN0114</t>
  </si>
  <si>
    <t>Biologia Celular</t>
  </si>
  <si>
    <t>0110212</t>
  </si>
  <si>
    <t>LCB0206</t>
  </si>
  <si>
    <t>Botânica Sistemática Florestal</t>
  </si>
  <si>
    <t>LCB0208</t>
  </si>
  <si>
    <t>Bioquímica</t>
  </si>
  <si>
    <t>LCE0220</t>
  </si>
  <si>
    <t>Cálculo II</t>
  </si>
  <si>
    <t>LCF0200</t>
  </si>
  <si>
    <t>Práticas Integradas I</t>
  </si>
  <si>
    <t>LCF0491</t>
  </si>
  <si>
    <t>Ecologia Florestal</t>
  </si>
  <si>
    <t>LES0130</t>
  </si>
  <si>
    <t>Problemas de História e Metodologia da Ciência</t>
  </si>
  <si>
    <t>LGN0215</t>
  </si>
  <si>
    <t>Genética</t>
  </si>
  <si>
    <t>LSO0210</t>
  </si>
  <si>
    <t>Geologia Aplicada a Solos</t>
  </si>
  <si>
    <t>LCB0311</t>
  </si>
  <si>
    <t>Fisiologia Vegetal</t>
  </si>
  <si>
    <t>LCE0216</t>
  </si>
  <si>
    <t>Introdução à Bioestatística Florestal</t>
  </si>
  <si>
    <t>LCF0225</t>
  </si>
  <si>
    <t>Dendrologia e Biologia da Madeira</t>
  </si>
  <si>
    <t>LEB0200</t>
  </si>
  <si>
    <t>Física do Ambiente Agrícola</t>
  </si>
  <si>
    <t>LEB0340</t>
  </si>
  <si>
    <t>Geotecnologias Aplicadas ao Levantamento de Projetos Agrícolas</t>
  </si>
  <si>
    <t>LFN0321</t>
  </si>
  <si>
    <t>Microbiologia</t>
  </si>
  <si>
    <t>LSO0300</t>
  </si>
  <si>
    <t>Química e Fertilidade do Solo</t>
  </si>
  <si>
    <t>LSO0310</t>
  </si>
  <si>
    <t>Física do Solo</t>
  </si>
  <si>
    <t>LCF0320</t>
  </si>
  <si>
    <t>Práticas Integradas II</t>
  </si>
  <si>
    <t>LCF0522</t>
  </si>
  <si>
    <t>Física da Madeira</t>
  </si>
  <si>
    <t>LCF0681</t>
  </si>
  <si>
    <t>Biologia e Produção de Sementes Florestais</t>
  </si>
  <si>
    <t>LEA0221</t>
  </si>
  <si>
    <t>Entomologia Florestal</t>
  </si>
  <si>
    <t>LEB0408</t>
  </si>
  <si>
    <t>Meteorologia Florestal</t>
  </si>
  <si>
    <t>LEB0450</t>
  </si>
  <si>
    <t>Geotecnologias Aplicadas às Ciências Agrárias</t>
  </si>
  <si>
    <t>Patologia Florestal</t>
  </si>
  <si>
    <t>LFN0425</t>
  </si>
  <si>
    <t>LSO0400</t>
  </si>
  <si>
    <t>Biologia do Solo</t>
  </si>
  <si>
    <t>LSO0410</t>
  </si>
  <si>
    <t>Gênese, Morfologia e Classificação de Solos</t>
  </si>
  <si>
    <t>LCF0335</t>
  </si>
  <si>
    <t>Química de Produtos Florestais e Bioenergia</t>
  </si>
  <si>
    <t>LCF0410</t>
  </si>
  <si>
    <t>Mensuração Florestal</t>
  </si>
  <si>
    <t>LCF0493</t>
  </si>
  <si>
    <t>Silvicultura de Espécies Nativas</t>
  </si>
  <si>
    <t>LCF0621</t>
  </si>
  <si>
    <t>Implantação e Regeneração de Plantação Florestal</t>
  </si>
  <si>
    <t>LCF0636</t>
  </si>
  <si>
    <t>Silvicultura Urbana</t>
  </si>
  <si>
    <t>LCF0720</t>
  </si>
  <si>
    <t>Viveiro Florestal</t>
  </si>
  <si>
    <t>LEB0332</t>
  </si>
  <si>
    <t>Mecânica e Máquinas Motoras</t>
  </si>
  <si>
    <t>LES0139</t>
  </si>
  <si>
    <t>Extensão Rural</t>
  </si>
  <si>
    <t>LES0159</t>
  </si>
  <si>
    <t>Introdução às Ciências Sociais e aos Estudos Rurais</t>
  </si>
  <si>
    <t>LCF0360</t>
  </si>
  <si>
    <t>Práticas Integradas III</t>
  </si>
  <si>
    <t>LCF0445</t>
  </si>
  <si>
    <t>Celulose, Papel e Biorrefinarias</t>
  </si>
  <si>
    <t>LCF0510</t>
  </si>
  <si>
    <t>Inventário Florestal</t>
  </si>
  <si>
    <t>LCF0623</t>
  </si>
  <si>
    <t>Propriedades Mecânicas e Estruturas de Madeira</t>
  </si>
  <si>
    <t>LCF0650</t>
  </si>
  <si>
    <t>Industrialização de Produtos Florestais I</t>
  </si>
  <si>
    <t>LCF0676</t>
  </si>
  <si>
    <t>Melhoramento Florestal I</t>
  </si>
  <si>
    <t>LCF0679</t>
  </si>
  <si>
    <t>Políticas Públicas, Legislação e Educação Florestal</t>
  </si>
  <si>
    <t>LGN0232</t>
  </si>
  <si>
    <t>Genética Molecular</t>
  </si>
  <si>
    <t>LCF0590</t>
  </si>
  <si>
    <t>Conservação e Manejo de Fauna Silvestre</t>
  </si>
  <si>
    <t>LCF0670</t>
  </si>
  <si>
    <t>Industrialização de Produtos Florestais II</t>
  </si>
  <si>
    <t>LCF0678</t>
  </si>
  <si>
    <t>Manejo de Bacias Hidrográficas</t>
  </si>
  <si>
    <t>LCF0685</t>
  </si>
  <si>
    <t>Economia de Recursos Florestais</t>
  </si>
  <si>
    <t>LCF0691</t>
  </si>
  <si>
    <t>Manejo de Áreas Naturais Protegidas</t>
  </si>
  <si>
    <t>LEB0418</t>
  </si>
  <si>
    <t>Construções Rurais e Desenho Técnico</t>
  </si>
  <si>
    <t>LCF0400</t>
  </si>
  <si>
    <t>Práticas Integradas IV</t>
  </si>
  <si>
    <t>LCF0586</t>
  </si>
  <si>
    <t>Gestão de Recursos Florestais</t>
  </si>
  <si>
    <t>LCF0637</t>
  </si>
  <si>
    <t>Manejo de Florestas Tropicais</t>
  </si>
  <si>
    <t>LCF0683</t>
  </si>
  <si>
    <t>Colheita e Transporte de Madeira</t>
  </si>
  <si>
    <t>LCF1680</t>
  </si>
  <si>
    <t>Manejo e Regeneração de Povoamentos Florestais</t>
  </si>
  <si>
    <t>Trabalho de Conclusão de Curso em Engenharia Florestal</t>
  </si>
  <si>
    <t>0112000</t>
  </si>
  <si>
    <t>Carga Horária</t>
  </si>
  <si>
    <t>Total</t>
  </si>
  <si>
    <t>Departamento</t>
  </si>
  <si>
    <t>Obrigatória</t>
  </si>
  <si>
    <t>LCB</t>
  </si>
  <si>
    <t>LCE</t>
  </si>
  <si>
    <t>LGN</t>
  </si>
  <si>
    <t>LCF</t>
  </si>
  <si>
    <t>LEA</t>
  </si>
  <si>
    <t>LEB</t>
  </si>
  <si>
    <t>LFN</t>
  </si>
  <si>
    <t>LES</t>
  </si>
  <si>
    <t>LSO</t>
  </si>
  <si>
    <t>ENGENHARIA FLORESTAL</t>
  </si>
  <si>
    <t>Eletivas</t>
  </si>
  <si>
    <t>%</t>
  </si>
  <si>
    <t>Atividades Acadêmicas Complementares</t>
  </si>
  <si>
    <t>Atividades de Extensão</t>
  </si>
  <si>
    <t>Discentes devem integralizar:</t>
  </si>
  <si>
    <t>ESTRUTURA CURRICULAR OBRIGATÓRIA (Créditos)</t>
  </si>
  <si>
    <t>Básica</t>
  </si>
  <si>
    <t>Sim</t>
  </si>
  <si>
    <t>Disciplinas</t>
  </si>
  <si>
    <t>Formação</t>
  </si>
  <si>
    <t>Profissionalizante</t>
  </si>
  <si>
    <t>Créditos*</t>
  </si>
  <si>
    <r>
      <t xml:space="preserve">* &lt;- Devem somar </t>
    </r>
    <r>
      <rPr>
        <b/>
        <sz val="11"/>
        <color theme="1"/>
        <rFont val="Calibri"/>
        <family val="2"/>
        <scheme val="minor"/>
      </rPr>
      <t>250</t>
    </r>
    <r>
      <rPr>
        <sz val="11"/>
        <color theme="1"/>
        <rFont val="Calibri"/>
        <family val="2"/>
        <scheme val="minor"/>
      </rPr>
      <t xml:space="preserve"> com os crédito das eletivas </t>
    </r>
  </si>
  <si>
    <t>Opções:</t>
  </si>
  <si>
    <t>Estágio Supervisionado I e II (ES, 120h cada)</t>
  </si>
  <si>
    <t>Estágio Vivencial (EV, 270h horas)</t>
  </si>
  <si>
    <t>Estágio Profissionalizante (EP, 660h horas)</t>
  </si>
  <si>
    <t>&lt;- Somar mais um mínimo de 240 horas com estágios</t>
  </si>
  <si>
    <t>C. Aula</t>
  </si>
  <si>
    <t>C. Trab.</t>
  </si>
  <si>
    <t>C. 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</si>
</sst>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10" fontId="6" fillId="0" borderId="0" xfId="1" applyNumberFormat="1" applyFont="1" applyBorder="1" applyAlignment="1">
      <alignment horizontal="right" vertical="top"/>
    </xf>
    <xf numFmtId="0" fontId="0" fillId="0" borderId="0" xfId="0" applyAlignment="1">
      <alignment horizontal="left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6" xfId="1" applyNumberFormat="1" applyFont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164" fontId="0" fillId="4" borderId="6" xfId="1" applyNumberFormat="1" applyFont="1" applyFill="1" applyBorder="1"/>
    <xf numFmtId="164" fontId="0" fillId="4" borderId="0" xfId="1" applyNumberFormat="1" applyFont="1" applyFill="1" applyBorder="1"/>
    <xf numFmtId="164" fontId="0" fillId="4" borderId="7" xfId="1" applyNumberFormat="1" applyFont="1" applyFill="1" applyBorder="1"/>
    <xf numFmtId="0" fontId="2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9" fontId="5" fillId="0" borderId="0" xfId="0" applyNumberFormat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8" xfId="0" applyFill="1" applyBorder="1"/>
    <xf numFmtId="0" fontId="0" fillId="4" borderId="9" xfId="0" applyFill="1" applyBorder="1"/>
    <xf numFmtId="164" fontId="0" fillId="4" borderId="10" xfId="1" applyNumberFormat="1" applyFont="1" applyFill="1" applyBorder="1"/>
    <xf numFmtId="0" fontId="2" fillId="5" borderId="14" xfId="0" applyFon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3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9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ENGENHARIA FLORESTAL (obrigatórias)</a:t>
            </a:r>
          </a:p>
          <a:p>
            <a:pPr>
              <a:defRPr/>
            </a:pPr>
            <a:r>
              <a:rPr lang="pt-BR"/>
              <a:t>Distribuição da Carga Horário</a:t>
            </a:r>
            <a:r>
              <a:rPr lang="pt-BR" baseline="0"/>
              <a:t> e Disciplinas entre Departamentos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Quadros!$D$16</c:f>
              <c:strCache>
                <c:ptCount val="1"/>
                <c:pt idx="0">
                  <c:v>Horas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Quadros!$B$17:$B$25</c:f>
              <c:strCache>
                <c:ptCount val="9"/>
                <c:pt idx="0">
                  <c:v>LCF</c:v>
                </c:pt>
                <c:pt idx="1">
                  <c:v>LEB</c:v>
                </c:pt>
                <c:pt idx="2">
                  <c:v>LCE</c:v>
                </c:pt>
                <c:pt idx="3">
                  <c:v>LCB</c:v>
                </c:pt>
                <c:pt idx="4">
                  <c:v>LSO</c:v>
                </c:pt>
                <c:pt idx="5">
                  <c:v>LGN</c:v>
                </c:pt>
                <c:pt idx="6">
                  <c:v>LFN</c:v>
                </c:pt>
                <c:pt idx="7">
                  <c:v>LES</c:v>
                </c:pt>
                <c:pt idx="8">
                  <c:v>LEA</c:v>
                </c:pt>
              </c:strCache>
            </c:strRef>
          </c:cat>
          <c:val>
            <c:numRef>
              <c:f>Quadros!$D$17:$D$25</c:f>
              <c:numCache>
                <c:formatCode>General</c:formatCode>
                <c:ptCount val="9"/>
                <c:pt idx="0">
                  <c:v>2235</c:v>
                </c:pt>
                <c:pt idx="1">
                  <c:v>330</c:v>
                </c:pt>
                <c:pt idx="2">
                  <c:v>270</c:v>
                </c:pt>
                <c:pt idx="3">
                  <c:v>240</c:v>
                </c:pt>
                <c:pt idx="4">
                  <c:v>210</c:v>
                </c:pt>
                <c:pt idx="5">
                  <c:v>150</c:v>
                </c:pt>
                <c:pt idx="6">
                  <c:v>120</c:v>
                </c:pt>
                <c:pt idx="7">
                  <c:v>120</c:v>
                </c:pt>
                <c:pt idx="8">
                  <c:v>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616655216"/>
        <c:axId val="-1985410544"/>
      </c:barChart>
      <c:lineChart>
        <c:grouping val="standard"/>
        <c:varyColors val="0"/>
        <c:ser>
          <c:idx val="0"/>
          <c:order val="0"/>
          <c:tx>
            <c:strRef>
              <c:f>Quadros!$C$16</c:f>
              <c:strCache>
                <c:ptCount val="1"/>
                <c:pt idx="0">
                  <c:v>Disciplinas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Quadros!$B$17:$B$25</c:f>
              <c:strCache>
                <c:ptCount val="9"/>
                <c:pt idx="0">
                  <c:v>LCF</c:v>
                </c:pt>
                <c:pt idx="1">
                  <c:v>LEB</c:v>
                </c:pt>
                <c:pt idx="2">
                  <c:v>LCE</c:v>
                </c:pt>
                <c:pt idx="3">
                  <c:v>LCB</c:v>
                </c:pt>
                <c:pt idx="4">
                  <c:v>LSO</c:v>
                </c:pt>
                <c:pt idx="5">
                  <c:v>LGN</c:v>
                </c:pt>
                <c:pt idx="6">
                  <c:v>LFN</c:v>
                </c:pt>
                <c:pt idx="7">
                  <c:v>LES</c:v>
                </c:pt>
                <c:pt idx="8">
                  <c:v>LEA</c:v>
                </c:pt>
              </c:strCache>
            </c:strRef>
          </c:cat>
          <c:val>
            <c:numRef>
              <c:f>Quadros!$C$17:$C$25</c:f>
              <c:numCache>
                <c:formatCode>General</c:formatCode>
                <c:ptCount val="9"/>
                <c:pt idx="0">
                  <c:v>31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6667056"/>
        <c:axId val="-1985412976"/>
      </c:lineChart>
      <c:catAx>
        <c:axId val="-161665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985410544"/>
        <c:crosses val="autoZero"/>
        <c:auto val="1"/>
        <c:lblAlgn val="ctr"/>
        <c:lblOffset val="100"/>
        <c:noMultiLvlLbl val="0"/>
      </c:catAx>
      <c:valAx>
        <c:axId val="-198541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Carga</a:t>
                </a:r>
                <a:r>
                  <a:rPr lang="pt-BR" baseline="0"/>
                  <a:t> horária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616655216"/>
        <c:crosses val="autoZero"/>
        <c:crossBetween val="between"/>
      </c:valAx>
      <c:valAx>
        <c:axId val="-19854129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Disciplinas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616667056"/>
        <c:crosses val="max"/>
        <c:crossBetween val="between"/>
      </c:valAx>
      <c:catAx>
        <c:axId val="-1616667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98541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565150</xdr:colOff>
      <xdr:row>0</xdr:row>
      <xdr:rowOff>127000</xdr:rowOff>
    </xdr:from>
    <xdr:to>
      <xdr:col>23</xdr:col>
      <xdr:colOff>38100</xdr:colOff>
      <xdr:row>28</xdr:row>
      <xdr:rowOff>127000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Obrigatorias" displayName="Obrigatorias" ref="A10:J71" totalsRowShown="0" headerRowDxfId="8" headerRowBorderDxfId="7" tableBorderDxfId="6">
  <sortState ref="A11:J71">
    <sortCondition ref="A11:A71"/>
    <sortCondition ref="D11:D71"/>
  </sortState>
  <tableColumns count="10">
    <tableColumn id="1" name="Periodo Ideal"/>
    <tableColumn id="2" name="Semestre"/>
    <tableColumn id="3" name="Código"/>
    <tableColumn id="4" name="Disciplina"/>
    <tableColumn id="5" name="Departamento" dataDxfId="5"/>
    <tableColumn id="10" name="Básica" dataDxfId="4"/>
    <tableColumn id="6" name="C. Aula" dataDxfId="3"/>
    <tableColumn id="7" name="C. Trab." dataDxfId="2"/>
    <tableColumn id="8" name="C. Ext." dataDxfId="1"/>
    <tableColumn id="9" name="Hora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workbookViewId="0">
      <selection sqref="A1:J1"/>
    </sheetView>
  </sheetViews>
  <sheetFormatPr defaultRowHeight="14.5" x14ac:dyDescent="0.35"/>
  <cols>
    <col min="1" max="1" width="16.453125" bestFit="1" customWidth="1"/>
    <col min="2" max="2" width="13.1796875" bestFit="1" customWidth="1"/>
    <col min="3" max="3" width="11.08984375" bestFit="1" customWidth="1"/>
    <col min="4" max="4" width="55.54296875" bestFit="1" customWidth="1"/>
    <col min="5" max="5" width="17.81640625" bestFit="1" customWidth="1"/>
    <col min="6" max="6" width="10.54296875" bestFit="1" customWidth="1"/>
    <col min="7" max="7" width="11.1796875" bestFit="1" customWidth="1"/>
    <col min="8" max="8" width="11.81640625" bestFit="1" customWidth="1"/>
    <col min="9" max="9" width="10.6328125" bestFit="1" customWidth="1"/>
    <col min="10" max="10" width="10.26953125" bestFit="1" customWidth="1"/>
  </cols>
  <sheetData>
    <row r="1" spans="1:10" ht="21" x14ac:dyDescent="0.5">
      <c r="A1" s="58" t="s">
        <v>143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35">
      <c r="B2" s="2"/>
      <c r="C2" s="2"/>
      <c r="E2" s="2"/>
      <c r="F2" s="2"/>
      <c r="G2" s="2"/>
      <c r="H2" s="2"/>
      <c r="I2" s="2"/>
      <c r="J2" s="2"/>
    </row>
    <row r="3" spans="1:10" x14ac:dyDescent="0.35">
      <c r="D3" s="8" t="s">
        <v>130</v>
      </c>
      <c r="E3" s="10" t="s">
        <v>4</v>
      </c>
      <c r="F3" s="10"/>
      <c r="G3" s="10" t="s">
        <v>5</v>
      </c>
      <c r="H3" s="10" t="s">
        <v>6</v>
      </c>
      <c r="I3" s="11" t="s">
        <v>131</v>
      </c>
      <c r="J3" s="2"/>
    </row>
    <row r="4" spans="1:10" x14ac:dyDescent="0.35">
      <c r="D4" s="7" t="s">
        <v>133</v>
      </c>
      <c r="E4" s="4">
        <f>SUM(G11:G71)*15</f>
        <v>2880</v>
      </c>
      <c r="F4" s="4"/>
      <c r="G4" s="4">
        <f>SUM(H11:H71)*30</f>
        <v>840</v>
      </c>
      <c r="H4" s="13">
        <f>SUM(I11:I71)*30</f>
        <v>60</v>
      </c>
      <c r="I4" s="4">
        <f>SUM(E4:H4)</f>
        <v>3780</v>
      </c>
      <c r="J4" s="15">
        <f>I4/I6</f>
        <v>0.875</v>
      </c>
    </row>
    <row r="5" spans="1:10" x14ac:dyDescent="0.35">
      <c r="D5" s="9" t="s">
        <v>144</v>
      </c>
      <c r="E5" s="5">
        <v>300</v>
      </c>
      <c r="F5" s="5"/>
      <c r="G5" s="5">
        <v>240</v>
      </c>
      <c r="H5" s="5"/>
      <c r="I5" s="5">
        <f>SUM(E5:H5)</f>
        <v>540</v>
      </c>
      <c r="J5" s="15">
        <f>I5/I6</f>
        <v>0.125</v>
      </c>
    </row>
    <row r="6" spans="1:10" ht="18.5" x14ac:dyDescent="0.45">
      <c r="A6" s="59" t="s">
        <v>148</v>
      </c>
      <c r="B6" s="59"/>
      <c r="C6" s="43">
        <v>0.05</v>
      </c>
      <c r="D6" s="17" t="s">
        <v>146</v>
      </c>
      <c r="E6" s="6">
        <f>SUM(E4:E5)</f>
        <v>3180</v>
      </c>
      <c r="F6" s="6"/>
      <c r="G6" s="6">
        <f t="shared" ref="G6:H6" si="0">SUM(G4:G5)</f>
        <v>1080</v>
      </c>
      <c r="H6" s="14">
        <f t="shared" si="0"/>
        <v>60</v>
      </c>
      <c r="I6" s="12">
        <f>SUM(E6:H6)</f>
        <v>4320</v>
      </c>
      <c r="J6" s="2"/>
    </row>
    <row r="7" spans="1:10" ht="18.5" x14ac:dyDescent="0.45">
      <c r="A7" s="59"/>
      <c r="B7" s="59"/>
      <c r="C7" s="43">
        <v>0.1</v>
      </c>
      <c r="D7" s="17" t="s">
        <v>147</v>
      </c>
      <c r="E7" s="16">
        <f t="shared" ref="E7:G7" si="1">E6/$I$6</f>
        <v>0.73611111111111116</v>
      </c>
      <c r="F7" s="16"/>
      <c r="G7" s="16">
        <f t="shared" si="1"/>
        <v>0.25</v>
      </c>
      <c r="H7" s="16">
        <f>H6/$I$6</f>
        <v>1.3888888888888888E-2</v>
      </c>
      <c r="I7" s="12"/>
      <c r="J7" s="2"/>
    </row>
    <row r="9" spans="1:10" ht="15.5" x14ac:dyDescent="0.35">
      <c r="A9" s="57" t="s">
        <v>149</v>
      </c>
      <c r="B9" s="57"/>
      <c r="C9" s="57"/>
      <c r="D9" s="57"/>
      <c r="E9" s="57"/>
      <c r="F9" s="57"/>
      <c r="G9" s="57"/>
      <c r="H9" s="57"/>
      <c r="I9" s="57"/>
      <c r="J9" s="57"/>
    </row>
    <row r="10" spans="1:10" x14ac:dyDescent="0.35">
      <c r="A10" s="3" t="s">
        <v>0</v>
      </c>
      <c r="B10" s="3" t="s">
        <v>1</v>
      </c>
      <c r="C10" s="3" t="s">
        <v>2</v>
      </c>
      <c r="D10" s="3" t="s">
        <v>3</v>
      </c>
      <c r="E10" s="3" t="s">
        <v>132</v>
      </c>
      <c r="F10" s="3" t="s">
        <v>150</v>
      </c>
      <c r="G10" s="3" t="s">
        <v>162</v>
      </c>
      <c r="H10" s="3" t="s">
        <v>163</v>
      </c>
      <c r="I10" s="3" t="s">
        <v>164</v>
      </c>
      <c r="J10" s="3" t="s">
        <v>7</v>
      </c>
    </row>
    <row r="11" spans="1:10" x14ac:dyDescent="0.35">
      <c r="A11">
        <v>1</v>
      </c>
      <c r="B11">
        <v>1</v>
      </c>
      <c r="C11" t="s">
        <v>19</v>
      </c>
      <c r="D11" t="s">
        <v>20</v>
      </c>
      <c r="E11" s="44" t="s">
        <v>136</v>
      </c>
      <c r="F11" s="44" t="s">
        <v>151</v>
      </c>
      <c r="G11" s="44">
        <v>4</v>
      </c>
      <c r="H11" s="44">
        <v>0</v>
      </c>
      <c r="I11" s="44"/>
      <c r="J11" s="44">
        <v>60</v>
      </c>
    </row>
    <row r="12" spans="1:10" x14ac:dyDescent="0.35">
      <c r="A12">
        <v>1</v>
      </c>
      <c r="B12">
        <v>1</v>
      </c>
      <c r="C12" t="s">
        <v>15</v>
      </c>
      <c r="D12" t="s">
        <v>16</v>
      </c>
      <c r="E12" s="44" t="s">
        <v>135</v>
      </c>
      <c r="F12" s="44" t="s">
        <v>151</v>
      </c>
      <c r="G12" s="44">
        <v>4</v>
      </c>
      <c r="H12" s="44">
        <v>0</v>
      </c>
      <c r="I12" s="44"/>
      <c r="J12" s="44">
        <v>60</v>
      </c>
    </row>
    <row r="13" spans="1:10" x14ac:dyDescent="0.35">
      <c r="A13">
        <v>1</v>
      </c>
      <c r="B13">
        <v>1</v>
      </c>
      <c r="C13" t="s">
        <v>17</v>
      </c>
      <c r="D13" s="55" t="s">
        <v>18</v>
      </c>
      <c r="E13" s="44" t="s">
        <v>137</v>
      </c>
      <c r="F13" s="44"/>
      <c r="G13" s="44">
        <v>3</v>
      </c>
      <c r="H13" s="44">
        <v>1</v>
      </c>
      <c r="I13" s="44"/>
      <c r="J13" s="44">
        <v>75</v>
      </c>
    </row>
    <row r="14" spans="1:10" x14ac:dyDescent="0.35">
      <c r="A14">
        <v>1</v>
      </c>
      <c r="B14">
        <v>1</v>
      </c>
      <c r="C14" t="s">
        <v>9</v>
      </c>
      <c r="D14" t="s">
        <v>10</v>
      </c>
      <c r="E14" s="44" t="s">
        <v>134</v>
      </c>
      <c r="F14" s="44" t="s">
        <v>151</v>
      </c>
      <c r="G14" s="44">
        <v>4</v>
      </c>
      <c r="H14" s="44">
        <v>0</v>
      </c>
      <c r="I14" s="44"/>
      <c r="J14" s="44">
        <v>60</v>
      </c>
    </row>
    <row r="15" spans="1:10" x14ac:dyDescent="0.35">
      <c r="A15">
        <v>1</v>
      </c>
      <c r="B15">
        <v>1</v>
      </c>
      <c r="C15" t="s">
        <v>13</v>
      </c>
      <c r="D15" t="s">
        <v>14</v>
      </c>
      <c r="E15" s="44" t="s">
        <v>135</v>
      </c>
      <c r="F15" s="44" t="s">
        <v>151</v>
      </c>
      <c r="G15" s="44">
        <v>4</v>
      </c>
      <c r="H15" s="44">
        <v>0</v>
      </c>
      <c r="I15" s="44"/>
      <c r="J15" s="44">
        <v>60</v>
      </c>
    </row>
    <row r="16" spans="1:10" x14ac:dyDescent="0.35">
      <c r="A16">
        <v>1</v>
      </c>
      <c r="B16">
        <v>1</v>
      </c>
      <c r="C16" t="s">
        <v>11</v>
      </c>
      <c r="D16" t="s">
        <v>12</v>
      </c>
      <c r="E16" s="44" t="s">
        <v>135</v>
      </c>
      <c r="F16" s="44" t="s">
        <v>151</v>
      </c>
      <c r="G16" s="44">
        <v>2</v>
      </c>
      <c r="H16" s="44">
        <v>0</v>
      </c>
      <c r="I16" s="44"/>
      <c r="J16" s="44">
        <v>30</v>
      </c>
    </row>
    <row r="17" spans="1:10" x14ac:dyDescent="0.35">
      <c r="A17">
        <v>1</v>
      </c>
      <c r="B17">
        <v>1</v>
      </c>
      <c r="C17" s="1" t="s">
        <v>21</v>
      </c>
      <c r="D17" t="s">
        <v>8</v>
      </c>
      <c r="E17" s="44" t="s">
        <v>138</v>
      </c>
      <c r="F17" s="44" t="s">
        <v>151</v>
      </c>
      <c r="G17" s="44">
        <v>2</v>
      </c>
      <c r="H17" s="44">
        <v>0</v>
      </c>
      <c r="I17" s="44"/>
      <c r="J17" s="44">
        <v>30</v>
      </c>
    </row>
    <row r="18" spans="1:10" x14ac:dyDescent="0.35">
      <c r="A18">
        <v>2</v>
      </c>
      <c r="B18">
        <v>2</v>
      </c>
      <c r="C18" t="s">
        <v>24</v>
      </c>
      <c r="D18" t="s">
        <v>25</v>
      </c>
      <c r="E18" s="44" t="s">
        <v>134</v>
      </c>
      <c r="F18" s="44" t="s">
        <v>151</v>
      </c>
      <c r="G18" s="44">
        <v>4</v>
      </c>
      <c r="H18" s="44">
        <v>0</v>
      </c>
      <c r="I18" s="44"/>
      <c r="J18" s="44">
        <v>60</v>
      </c>
    </row>
    <row r="19" spans="1:10" x14ac:dyDescent="0.35">
      <c r="A19">
        <v>2</v>
      </c>
      <c r="B19">
        <v>2</v>
      </c>
      <c r="C19" t="s">
        <v>22</v>
      </c>
      <c r="D19" t="s">
        <v>23</v>
      </c>
      <c r="E19" s="44" t="s">
        <v>134</v>
      </c>
      <c r="F19" s="44" t="s">
        <v>151</v>
      </c>
      <c r="G19" s="44">
        <v>4</v>
      </c>
      <c r="H19" s="44">
        <v>0</v>
      </c>
      <c r="I19" s="44"/>
      <c r="J19" s="44">
        <v>60</v>
      </c>
    </row>
    <row r="20" spans="1:10" x14ac:dyDescent="0.35">
      <c r="A20">
        <v>2</v>
      </c>
      <c r="B20">
        <v>2</v>
      </c>
      <c r="C20" t="s">
        <v>26</v>
      </c>
      <c r="D20" t="s">
        <v>27</v>
      </c>
      <c r="E20" s="44" t="s">
        <v>135</v>
      </c>
      <c r="F20" s="44" t="s">
        <v>151</v>
      </c>
      <c r="G20" s="44">
        <v>4</v>
      </c>
      <c r="H20" s="44">
        <v>0</v>
      </c>
      <c r="I20" s="44"/>
      <c r="J20" s="44">
        <v>60</v>
      </c>
    </row>
    <row r="21" spans="1:10" x14ac:dyDescent="0.35">
      <c r="A21">
        <v>2</v>
      </c>
      <c r="B21">
        <v>2</v>
      </c>
      <c r="C21" t="s">
        <v>30</v>
      </c>
      <c r="D21" t="s">
        <v>31</v>
      </c>
      <c r="E21" s="44" t="s">
        <v>137</v>
      </c>
      <c r="F21" s="44"/>
      <c r="G21" s="44">
        <v>4</v>
      </c>
      <c r="H21" s="44">
        <v>1</v>
      </c>
      <c r="I21" s="44"/>
      <c r="J21" s="44">
        <v>90</v>
      </c>
    </row>
    <row r="22" spans="1:10" x14ac:dyDescent="0.35">
      <c r="A22">
        <v>2</v>
      </c>
      <c r="B22">
        <v>2</v>
      </c>
      <c r="C22" t="s">
        <v>34</v>
      </c>
      <c r="D22" t="s">
        <v>35</v>
      </c>
      <c r="E22" s="44" t="s">
        <v>136</v>
      </c>
      <c r="F22" s="44" t="s">
        <v>151</v>
      </c>
      <c r="G22" s="44">
        <v>4</v>
      </c>
      <c r="H22" s="44">
        <v>0</v>
      </c>
      <c r="I22" s="44"/>
      <c r="J22" s="44">
        <v>60</v>
      </c>
    </row>
    <row r="23" spans="1:10" x14ac:dyDescent="0.35">
      <c r="A23">
        <v>2</v>
      </c>
      <c r="B23">
        <v>2</v>
      </c>
      <c r="C23" t="s">
        <v>36</v>
      </c>
      <c r="D23" t="s">
        <v>37</v>
      </c>
      <c r="E23" s="44" t="s">
        <v>142</v>
      </c>
      <c r="F23" s="44" t="s">
        <v>151</v>
      </c>
      <c r="G23" s="44">
        <v>2</v>
      </c>
      <c r="H23" s="44">
        <v>0</v>
      </c>
      <c r="I23" s="44"/>
      <c r="J23" s="44">
        <v>30</v>
      </c>
    </row>
    <row r="24" spans="1:10" x14ac:dyDescent="0.35">
      <c r="A24">
        <v>2</v>
      </c>
      <c r="B24">
        <v>2</v>
      </c>
      <c r="C24" t="s">
        <v>28</v>
      </c>
      <c r="D24" s="55" t="s">
        <v>29</v>
      </c>
      <c r="E24" s="44" t="s">
        <v>137</v>
      </c>
      <c r="F24" s="44"/>
      <c r="G24" s="44">
        <v>1</v>
      </c>
      <c r="H24" s="44">
        <v>0</v>
      </c>
      <c r="I24" s="44"/>
      <c r="J24" s="44">
        <v>15</v>
      </c>
    </row>
    <row r="25" spans="1:10" x14ac:dyDescent="0.35">
      <c r="A25">
        <v>2</v>
      </c>
      <c r="B25">
        <v>2</v>
      </c>
      <c r="C25" t="s">
        <v>32</v>
      </c>
      <c r="D25" t="s">
        <v>33</v>
      </c>
      <c r="E25" s="44" t="s">
        <v>141</v>
      </c>
      <c r="F25" s="44" t="s">
        <v>151</v>
      </c>
      <c r="G25" s="44">
        <v>2</v>
      </c>
      <c r="H25" s="44">
        <v>0</v>
      </c>
      <c r="I25" s="44"/>
      <c r="J25" s="44">
        <v>30</v>
      </c>
    </row>
    <row r="26" spans="1:10" x14ac:dyDescent="0.35">
      <c r="A26">
        <v>3</v>
      </c>
      <c r="B26">
        <v>1</v>
      </c>
      <c r="C26" t="s">
        <v>42</v>
      </c>
      <c r="D26" t="s">
        <v>43</v>
      </c>
      <c r="E26" s="44" t="s">
        <v>137</v>
      </c>
      <c r="F26" s="44"/>
      <c r="G26" s="44">
        <v>3</v>
      </c>
      <c r="H26" s="44">
        <v>1</v>
      </c>
      <c r="I26" s="44"/>
      <c r="J26" s="44">
        <v>75</v>
      </c>
    </row>
    <row r="27" spans="1:10" x14ac:dyDescent="0.35">
      <c r="A27">
        <v>3</v>
      </c>
      <c r="B27">
        <v>1</v>
      </c>
      <c r="C27" t="s">
        <v>44</v>
      </c>
      <c r="D27" t="s">
        <v>45</v>
      </c>
      <c r="E27" s="44" t="s">
        <v>139</v>
      </c>
      <c r="F27" s="44" t="s">
        <v>151</v>
      </c>
      <c r="G27" s="44">
        <v>4</v>
      </c>
      <c r="H27" s="44">
        <v>0</v>
      </c>
      <c r="I27" s="44"/>
      <c r="J27" s="44">
        <v>60</v>
      </c>
    </row>
    <row r="28" spans="1:10" x14ac:dyDescent="0.35">
      <c r="A28">
        <v>3</v>
      </c>
      <c r="B28">
        <v>1</v>
      </c>
      <c r="C28" t="s">
        <v>52</v>
      </c>
      <c r="D28" t="s">
        <v>53</v>
      </c>
      <c r="E28" s="44" t="s">
        <v>142</v>
      </c>
      <c r="F28" s="44" t="s">
        <v>151</v>
      </c>
      <c r="G28" s="44">
        <v>2</v>
      </c>
      <c r="H28" s="44">
        <v>0</v>
      </c>
      <c r="I28" s="44"/>
      <c r="J28" s="44">
        <v>30</v>
      </c>
    </row>
    <row r="29" spans="1:10" x14ac:dyDescent="0.35">
      <c r="A29">
        <v>3</v>
      </c>
      <c r="B29">
        <v>1</v>
      </c>
      <c r="C29" t="s">
        <v>38</v>
      </c>
      <c r="D29" t="s">
        <v>39</v>
      </c>
      <c r="E29" s="44" t="s">
        <v>134</v>
      </c>
      <c r="F29" s="44" t="s">
        <v>151</v>
      </c>
      <c r="G29" s="44">
        <v>4</v>
      </c>
      <c r="H29" s="44">
        <v>0</v>
      </c>
      <c r="I29" s="44"/>
      <c r="J29" s="44">
        <v>60</v>
      </c>
    </row>
    <row r="30" spans="1:10" x14ac:dyDescent="0.35">
      <c r="A30">
        <v>3</v>
      </c>
      <c r="B30">
        <v>1</v>
      </c>
      <c r="C30" t="s">
        <v>46</v>
      </c>
      <c r="D30" t="s">
        <v>47</v>
      </c>
      <c r="E30" s="44" t="s">
        <v>139</v>
      </c>
      <c r="F30" s="44"/>
      <c r="G30" s="44">
        <v>4</v>
      </c>
      <c r="H30" s="44">
        <v>0</v>
      </c>
      <c r="I30" s="44"/>
      <c r="J30" s="44">
        <v>60</v>
      </c>
    </row>
    <row r="31" spans="1:10" x14ac:dyDescent="0.35">
      <c r="A31">
        <v>3</v>
      </c>
      <c r="B31">
        <v>1</v>
      </c>
      <c r="C31" t="s">
        <v>40</v>
      </c>
      <c r="D31" t="s">
        <v>41</v>
      </c>
      <c r="E31" s="44" t="s">
        <v>135</v>
      </c>
      <c r="F31" s="44" t="s">
        <v>151</v>
      </c>
      <c r="G31" s="44">
        <v>4</v>
      </c>
      <c r="H31" s="44">
        <v>0</v>
      </c>
      <c r="I31" s="44"/>
      <c r="J31" s="44">
        <v>60</v>
      </c>
    </row>
    <row r="32" spans="1:10" x14ac:dyDescent="0.35">
      <c r="A32">
        <v>3</v>
      </c>
      <c r="B32">
        <v>1</v>
      </c>
      <c r="C32" t="s">
        <v>48</v>
      </c>
      <c r="D32" t="s">
        <v>49</v>
      </c>
      <c r="E32" s="44" t="s">
        <v>140</v>
      </c>
      <c r="F32" s="44" t="s">
        <v>151</v>
      </c>
      <c r="G32" s="44">
        <v>4</v>
      </c>
      <c r="H32" s="44">
        <v>0</v>
      </c>
      <c r="I32" s="44"/>
      <c r="J32" s="44">
        <v>60</v>
      </c>
    </row>
    <row r="33" spans="1:10" x14ac:dyDescent="0.35">
      <c r="A33">
        <v>3</v>
      </c>
      <c r="B33">
        <v>1</v>
      </c>
      <c r="C33" t="s">
        <v>50</v>
      </c>
      <c r="D33" t="s">
        <v>51</v>
      </c>
      <c r="E33" s="44" t="s">
        <v>142</v>
      </c>
      <c r="F33" s="44" t="s">
        <v>151</v>
      </c>
      <c r="G33" s="44">
        <v>4</v>
      </c>
      <c r="H33" s="44">
        <v>0</v>
      </c>
      <c r="I33" s="44"/>
      <c r="J33" s="44">
        <v>60</v>
      </c>
    </row>
    <row r="34" spans="1:10" x14ac:dyDescent="0.35">
      <c r="A34">
        <v>4</v>
      </c>
      <c r="B34">
        <v>2</v>
      </c>
      <c r="C34" t="s">
        <v>68</v>
      </c>
      <c r="D34" t="s">
        <v>69</v>
      </c>
      <c r="E34" s="44" t="s">
        <v>142</v>
      </c>
      <c r="F34" s="44" t="s">
        <v>151</v>
      </c>
      <c r="G34" s="44">
        <v>2</v>
      </c>
      <c r="H34" s="44">
        <v>0</v>
      </c>
      <c r="I34" s="44"/>
      <c r="J34" s="44">
        <v>30</v>
      </c>
    </row>
    <row r="35" spans="1:10" x14ac:dyDescent="0.35">
      <c r="A35">
        <v>4</v>
      </c>
      <c r="B35">
        <v>2</v>
      </c>
      <c r="C35" t="s">
        <v>58</v>
      </c>
      <c r="D35" t="s">
        <v>59</v>
      </c>
      <c r="E35" s="44" t="s">
        <v>137</v>
      </c>
      <c r="F35" s="44"/>
      <c r="G35" s="44">
        <v>3</v>
      </c>
      <c r="H35" s="44">
        <v>1</v>
      </c>
      <c r="I35" s="44"/>
      <c r="J35" s="44">
        <v>75</v>
      </c>
    </row>
    <row r="36" spans="1:10" x14ac:dyDescent="0.35">
      <c r="A36">
        <v>4</v>
      </c>
      <c r="B36">
        <v>2</v>
      </c>
      <c r="C36" t="s">
        <v>60</v>
      </c>
      <c r="D36" t="s">
        <v>61</v>
      </c>
      <c r="E36" s="44" t="s">
        <v>138</v>
      </c>
      <c r="F36" s="44"/>
      <c r="G36" s="44">
        <v>5</v>
      </c>
      <c r="H36" s="44">
        <v>0</v>
      </c>
      <c r="I36" s="44"/>
      <c r="J36" s="44">
        <v>75</v>
      </c>
    </row>
    <row r="37" spans="1:10" x14ac:dyDescent="0.35">
      <c r="A37">
        <v>4</v>
      </c>
      <c r="B37">
        <v>2</v>
      </c>
      <c r="C37" t="s">
        <v>56</v>
      </c>
      <c r="D37" t="s">
        <v>57</v>
      </c>
      <c r="E37" s="44" t="s">
        <v>137</v>
      </c>
      <c r="F37" s="44"/>
      <c r="G37" s="44">
        <v>3</v>
      </c>
      <c r="H37" s="44">
        <v>1</v>
      </c>
      <c r="I37" s="44"/>
      <c r="J37" s="44">
        <v>75</v>
      </c>
    </row>
    <row r="38" spans="1:10" x14ac:dyDescent="0.35">
      <c r="A38">
        <v>4</v>
      </c>
      <c r="B38">
        <v>2</v>
      </c>
      <c r="C38" t="s">
        <v>70</v>
      </c>
      <c r="D38" t="s">
        <v>71</v>
      </c>
      <c r="E38" s="44" t="s">
        <v>142</v>
      </c>
      <c r="F38" s="44" t="s">
        <v>151</v>
      </c>
      <c r="G38" s="44">
        <v>4</v>
      </c>
      <c r="H38" s="44">
        <v>0</v>
      </c>
      <c r="I38" s="44"/>
      <c r="J38" s="44">
        <v>60</v>
      </c>
    </row>
    <row r="39" spans="1:10" x14ac:dyDescent="0.35">
      <c r="A39">
        <v>4</v>
      </c>
      <c r="B39">
        <v>2</v>
      </c>
      <c r="C39" t="s">
        <v>64</v>
      </c>
      <c r="D39" t="s">
        <v>65</v>
      </c>
      <c r="E39" s="44" t="s">
        <v>139</v>
      </c>
      <c r="F39" s="44"/>
      <c r="G39" s="44">
        <v>4</v>
      </c>
      <c r="H39" s="44">
        <v>0</v>
      </c>
      <c r="I39" s="44"/>
      <c r="J39" s="44">
        <v>60</v>
      </c>
    </row>
    <row r="40" spans="1:10" x14ac:dyDescent="0.35">
      <c r="A40">
        <v>4</v>
      </c>
      <c r="B40">
        <v>2</v>
      </c>
      <c r="C40" t="s">
        <v>62</v>
      </c>
      <c r="D40" t="s">
        <v>63</v>
      </c>
      <c r="E40" s="44" t="s">
        <v>139</v>
      </c>
      <c r="F40" s="44"/>
      <c r="G40" s="44">
        <v>4</v>
      </c>
      <c r="H40" s="44">
        <v>0</v>
      </c>
      <c r="I40" s="44"/>
      <c r="J40" s="44">
        <v>60</v>
      </c>
    </row>
    <row r="41" spans="1:10" x14ac:dyDescent="0.35">
      <c r="A41">
        <v>4</v>
      </c>
      <c r="B41">
        <v>2</v>
      </c>
      <c r="C41" t="s">
        <v>67</v>
      </c>
      <c r="D41" t="s">
        <v>66</v>
      </c>
      <c r="E41" s="44" t="s">
        <v>140</v>
      </c>
      <c r="F41" s="44"/>
      <c r="G41" s="44">
        <v>4</v>
      </c>
      <c r="H41" s="44">
        <v>0</v>
      </c>
      <c r="I41" s="44"/>
      <c r="J41" s="44">
        <v>60</v>
      </c>
    </row>
    <row r="42" spans="1:10" x14ac:dyDescent="0.35">
      <c r="A42">
        <v>4</v>
      </c>
      <c r="B42">
        <v>2</v>
      </c>
      <c r="C42" t="s">
        <v>54</v>
      </c>
      <c r="D42" s="55" t="s">
        <v>55</v>
      </c>
      <c r="E42" s="44" t="s">
        <v>137</v>
      </c>
      <c r="F42" s="44"/>
      <c r="G42" s="44">
        <v>1</v>
      </c>
      <c r="H42" s="44">
        <v>0</v>
      </c>
      <c r="I42" s="44"/>
      <c r="J42" s="44">
        <v>15</v>
      </c>
    </row>
    <row r="43" spans="1:10" x14ac:dyDescent="0.35">
      <c r="A43">
        <v>5</v>
      </c>
      <c r="B43">
        <v>1</v>
      </c>
      <c r="C43" t="s">
        <v>86</v>
      </c>
      <c r="D43" t="s">
        <v>87</v>
      </c>
      <c r="E43" s="44" t="s">
        <v>141</v>
      </c>
      <c r="F43" s="44"/>
      <c r="G43" s="44">
        <v>2</v>
      </c>
      <c r="H43" s="44">
        <v>0</v>
      </c>
      <c r="I43" s="44"/>
      <c r="J43" s="44">
        <v>30</v>
      </c>
    </row>
    <row r="44" spans="1:10" x14ac:dyDescent="0.35">
      <c r="A44">
        <v>5</v>
      </c>
      <c r="B44">
        <v>1</v>
      </c>
      <c r="C44" t="s">
        <v>78</v>
      </c>
      <c r="D44" t="s">
        <v>79</v>
      </c>
      <c r="E44" s="44" t="s">
        <v>137</v>
      </c>
      <c r="F44" s="44"/>
      <c r="G44" s="44">
        <v>4</v>
      </c>
      <c r="H44" s="44">
        <v>1</v>
      </c>
      <c r="I44" s="44"/>
      <c r="J44" s="44">
        <v>90</v>
      </c>
    </row>
    <row r="45" spans="1:10" x14ac:dyDescent="0.35">
      <c r="A45">
        <v>5</v>
      </c>
      <c r="B45">
        <v>1</v>
      </c>
      <c r="C45" t="s">
        <v>88</v>
      </c>
      <c r="D45" t="s">
        <v>89</v>
      </c>
      <c r="E45" s="44" t="s">
        <v>141</v>
      </c>
      <c r="F45" s="44" t="s">
        <v>151</v>
      </c>
      <c r="G45" s="44">
        <v>2</v>
      </c>
      <c r="H45" s="44">
        <v>1</v>
      </c>
      <c r="I45" s="44"/>
      <c r="J45" s="44">
        <v>60</v>
      </c>
    </row>
    <row r="46" spans="1:10" x14ac:dyDescent="0.35">
      <c r="A46">
        <v>5</v>
      </c>
      <c r="B46">
        <v>1</v>
      </c>
      <c r="C46" t="s">
        <v>84</v>
      </c>
      <c r="D46" t="s">
        <v>85</v>
      </c>
      <c r="E46" s="44" t="s">
        <v>139</v>
      </c>
      <c r="F46" s="44"/>
      <c r="G46" s="44">
        <v>2</v>
      </c>
      <c r="H46" s="44">
        <v>0</v>
      </c>
      <c r="I46" s="44"/>
      <c r="J46" s="44">
        <v>30</v>
      </c>
    </row>
    <row r="47" spans="1:10" x14ac:dyDescent="0.35">
      <c r="A47">
        <v>5</v>
      </c>
      <c r="B47">
        <v>1</v>
      </c>
      <c r="C47" t="s">
        <v>74</v>
      </c>
      <c r="D47" t="s">
        <v>75</v>
      </c>
      <c r="E47" s="44" t="s">
        <v>137</v>
      </c>
      <c r="F47" s="44"/>
      <c r="G47" s="44">
        <v>4</v>
      </c>
      <c r="H47" s="44">
        <v>0</v>
      </c>
      <c r="I47" s="44"/>
      <c r="J47" s="44">
        <v>60</v>
      </c>
    </row>
    <row r="48" spans="1:10" x14ac:dyDescent="0.35">
      <c r="A48">
        <v>5</v>
      </c>
      <c r="B48">
        <v>1</v>
      </c>
      <c r="C48" t="s">
        <v>72</v>
      </c>
      <c r="D48" t="s">
        <v>73</v>
      </c>
      <c r="E48" s="44" t="s">
        <v>137</v>
      </c>
      <c r="F48" s="44"/>
      <c r="G48" s="44">
        <v>3</v>
      </c>
      <c r="H48" s="44">
        <v>1</v>
      </c>
      <c r="I48" s="44"/>
      <c r="J48" s="44">
        <v>75</v>
      </c>
    </row>
    <row r="49" spans="1:10" x14ac:dyDescent="0.35">
      <c r="A49">
        <v>5</v>
      </c>
      <c r="B49">
        <v>1</v>
      </c>
      <c r="C49" t="s">
        <v>76</v>
      </c>
      <c r="D49" t="s">
        <v>77</v>
      </c>
      <c r="E49" s="44" t="s">
        <v>137</v>
      </c>
      <c r="F49" s="44"/>
      <c r="G49" s="44">
        <v>3</v>
      </c>
      <c r="H49" s="44">
        <v>1</v>
      </c>
      <c r="I49" s="44"/>
      <c r="J49" s="44">
        <v>75</v>
      </c>
    </row>
    <row r="50" spans="1:10" x14ac:dyDescent="0.35">
      <c r="A50" s="53">
        <v>5</v>
      </c>
      <c r="B50" s="53">
        <v>1</v>
      </c>
      <c r="C50" s="53" t="s">
        <v>80</v>
      </c>
      <c r="D50" s="53" t="s">
        <v>81</v>
      </c>
      <c r="E50" s="54" t="s">
        <v>137</v>
      </c>
      <c r="F50" s="54"/>
      <c r="G50" s="54">
        <v>3</v>
      </c>
      <c r="H50" s="54">
        <v>0</v>
      </c>
      <c r="I50" s="54">
        <v>1</v>
      </c>
      <c r="J50" s="54">
        <v>75</v>
      </c>
    </row>
    <row r="51" spans="1:10" x14ac:dyDescent="0.35">
      <c r="A51">
        <v>5</v>
      </c>
      <c r="B51">
        <v>1</v>
      </c>
      <c r="C51" t="s">
        <v>82</v>
      </c>
      <c r="D51" t="s">
        <v>83</v>
      </c>
      <c r="E51" s="44" t="s">
        <v>137</v>
      </c>
      <c r="F51" s="44"/>
      <c r="G51" s="44">
        <v>3</v>
      </c>
      <c r="H51" s="44">
        <v>1</v>
      </c>
      <c r="I51" s="44"/>
      <c r="J51" s="44">
        <v>75</v>
      </c>
    </row>
    <row r="52" spans="1:10" x14ac:dyDescent="0.35">
      <c r="A52">
        <v>6</v>
      </c>
      <c r="B52">
        <v>2</v>
      </c>
      <c r="C52" t="s">
        <v>92</v>
      </c>
      <c r="D52" t="s">
        <v>93</v>
      </c>
      <c r="E52" s="44" t="s">
        <v>137</v>
      </c>
      <c r="F52" s="44"/>
      <c r="G52" s="44">
        <v>3</v>
      </c>
      <c r="H52" s="44">
        <v>1</v>
      </c>
      <c r="I52" s="44"/>
      <c r="J52" s="44">
        <v>75</v>
      </c>
    </row>
    <row r="53" spans="1:10" x14ac:dyDescent="0.35">
      <c r="A53">
        <v>6</v>
      </c>
      <c r="B53">
        <v>2</v>
      </c>
      <c r="C53" t="s">
        <v>104</v>
      </c>
      <c r="D53" t="s">
        <v>105</v>
      </c>
      <c r="E53" s="44" t="s">
        <v>136</v>
      </c>
      <c r="F53" s="44" t="s">
        <v>151</v>
      </c>
      <c r="G53" s="44">
        <v>2</v>
      </c>
      <c r="H53" s="44">
        <v>0</v>
      </c>
      <c r="I53" s="44"/>
      <c r="J53" s="44">
        <v>30</v>
      </c>
    </row>
    <row r="54" spans="1:10" x14ac:dyDescent="0.35">
      <c r="A54">
        <v>6</v>
      </c>
      <c r="B54">
        <v>2</v>
      </c>
      <c r="C54" t="s">
        <v>98</v>
      </c>
      <c r="D54" t="s">
        <v>99</v>
      </c>
      <c r="E54" s="44" t="s">
        <v>137</v>
      </c>
      <c r="F54" s="44"/>
      <c r="G54" s="44">
        <v>2</v>
      </c>
      <c r="H54" s="44">
        <v>1</v>
      </c>
      <c r="I54" s="44"/>
      <c r="J54" s="44">
        <v>60</v>
      </c>
    </row>
    <row r="55" spans="1:10" x14ac:dyDescent="0.35">
      <c r="A55">
        <v>6</v>
      </c>
      <c r="B55">
        <v>2</v>
      </c>
      <c r="C55" t="s">
        <v>94</v>
      </c>
      <c r="D55" t="s">
        <v>95</v>
      </c>
      <c r="E55" s="44" t="s">
        <v>137</v>
      </c>
      <c r="F55" s="44"/>
      <c r="G55" s="44">
        <v>4</v>
      </c>
      <c r="H55" s="44">
        <v>0</v>
      </c>
      <c r="I55" s="44"/>
      <c r="J55" s="44">
        <v>60</v>
      </c>
    </row>
    <row r="56" spans="1:10" x14ac:dyDescent="0.35">
      <c r="A56">
        <v>6</v>
      </c>
      <c r="B56">
        <v>2</v>
      </c>
      <c r="C56" t="s">
        <v>100</v>
      </c>
      <c r="D56" t="s">
        <v>101</v>
      </c>
      <c r="E56" s="44" t="s">
        <v>137</v>
      </c>
      <c r="F56" s="44"/>
      <c r="G56" s="44">
        <v>4</v>
      </c>
      <c r="H56" s="44">
        <v>0</v>
      </c>
      <c r="I56" s="44"/>
      <c r="J56" s="44">
        <v>60</v>
      </c>
    </row>
    <row r="57" spans="1:10" x14ac:dyDescent="0.35">
      <c r="A57">
        <v>6</v>
      </c>
      <c r="B57">
        <v>2</v>
      </c>
      <c r="C57" t="s">
        <v>102</v>
      </c>
      <c r="D57" t="s">
        <v>103</v>
      </c>
      <c r="E57" s="44" t="s">
        <v>137</v>
      </c>
      <c r="F57" s="44"/>
      <c r="G57" s="44">
        <v>3</v>
      </c>
      <c r="H57" s="44">
        <v>1</v>
      </c>
      <c r="I57" s="44"/>
      <c r="J57" s="44">
        <v>75</v>
      </c>
    </row>
    <row r="58" spans="1:10" x14ac:dyDescent="0.35">
      <c r="A58">
        <v>6</v>
      </c>
      <c r="B58">
        <v>2</v>
      </c>
      <c r="C58" t="s">
        <v>90</v>
      </c>
      <c r="D58" s="55" t="s">
        <v>91</v>
      </c>
      <c r="E58" s="44" t="s">
        <v>137</v>
      </c>
      <c r="F58" s="44"/>
      <c r="G58" s="44">
        <v>1</v>
      </c>
      <c r="H58" s="44">
        <v>0</v>
      </c>
      <c r="I58" s="44"/>
      <c r="J58" s="44">
        <v>15</v>
      </c>
    </row>
    <row r="59" spans="1:10" x14ac:dyDescent="0.35">
      <c r="A59">
        <v>6</v>
      </c>
      <c r="B59">
        <v>2</v>
      </c>
      <c r="C59" t="s">
        <v>96</v>
      </c>
      <c r="D59" t="s">
        <v>97</v>
      </c>
      <c r="E59" s="44" t="s">
        <v>137</v>
      </c>
      <c r="F59" s="44"/>
      <c r="G59" s="44">
        <v>4</v>
      </c>
      <c r="H59" s="44">
        <v>1</v>
      </c>
      <c r="I59" s="44"/>
      <c r="J59" s="44">
        <v>90</v>
      </c>
    </row>
    <row r="60" spans="1:10" x14ac:dyDescent="0.35">
      <c r="A60">
        <v>7</v>
      </c>
      <c r="B60">
        <v>1</v>
      </c>
      <c r="C60" t="s">
        <v>106</v>
      </c>
      <c r="D60" t="s">
        <v>107</v>
      </c>
      <c r="E60" s="44" t="s">
        <v>137</v>
      </c>
      <c r="F60" s="44"/>
      <c r="G60" s="44">
        <v>3</v>
      </c>
      <c r="H60" s="44">
        <v>1</v>
      </c>
      <c r="I60" s="44"/>
      <c r="J60" s="44">
        <v>75</v>
      </c>
    </row>
    <row r="61" spans="1:10" x14ac:dyDescent="0.35">
      <c r="A61">
        <v>7</v>
      </c>
      <c r="B61">
        <v>1</v>
      </c>
      <c r="C61" t="s">
        <v>116</v>
      </c>
      <c r="D61" t="s">
        <v>117</v>
      </c>
      <c r="E61" s="44" t="s">
        <v>139</v>
      </c>
      <c r="F61" s="44"/>
      <c r="G61" s="44">
        <v>4</v>
      </c>
      <c r="H61" s="44">
        <v>0</v>
      </c>
      <c r="I61" s="44"/>
      <c r="J61" s="44">
        <v>60</v>
      </c>
    </row>
    <row r="62" spans="1:10" x14ac:dyDescent="0.35">
      <c r="A62">
        <v>7</v>
      </c>
      <c r="B62">
        <v>1</v>
      </c>
      <c r="C62" t="s">
        <v>112</v>
      </c>
      <c r="D62" t="s">
        <v>113</v>
      </c>
      <c r="E62" s="44" t="s">
        <v>137</v>
      </c>
      <c r="F62" s="44"/>
      <c r="G62" s="44">
        <v>3</v>
      </c>
      <c r="H62" s="44">
        <v>1</v>
      </c>
      <c r="I62" s="44"/>
      <c r="J62" s="44">
        <v>75</v>
      </c>
    </row>
    <row r="63" spans="1:10" x14ac:dyDescent="0.35">
      <c r="A63">
        <v>7</v>
      </c>
      <c r="B63">
        <v>1</v>
      </c>
      <c r="C63" t="s">
        <v>108</v>
      </c>
      <c r="D63" t="s">
        <v>109</v>
      </c>
      <c r="E63" s="44" t="s">
        <v>137</v>
      </c>
      <c r="F63" s="44"/>
      <c r="G63" s="44">
        <v>3</v>
      </c>
      <c r="H63" s="44">
        <v>1</v>
      </c>
      <c r="I63" s="44"/>
      <c r="J63" s="44">
        <v>75</v>
      </c>
    </row>
    <row r="64" spans="1:10" x14ac:dyDescent="0.35">
      <c r="A64">
        <v>7</v>
      </c>
      <c r="B64">
        <v>1</v>
      </c>
      <c r="C64" t="s">
        <v>114</v>
      </c>
      <c r="D64" t="s">
        <v>115</v>
      </c>
      <c r="E64" s="44" t="s">
        <v>137</v>
      </c>
      <c r="F64" s="44"/>
      <c r="G64" s="44">
        <v>4</v>
      </c>
      <c r="H64" s="44">
        <v>0</v>
      </c>
      <c r="I64" s="44"/>
      <c r="J64" s="44">
        <v>60</v>
      </c>
    </row>
    <row r="65" spans="1:10" x14ac:dyDescent="0.35">
      <c r="A65">
        <v>7</v>
      </c>
      <c r="B65">
        <v>1</v>
      </c>
      <c r="C65" t="s">
        <v>110</v>
      </c>
      <c r="D65" t="s">
        <v>111</v>
      </c>
      <c r="E65" s="44" t="s">
        <v>137</v>
      </c>
      <c r="F65" s="44"/>
      <c r="G65" s="44">
        <v>3</v>
      </c>
      <c r="H65" s="44">
        <v>1</v>
      </c>
      <c r="I65" s="44"/>
      <c r="J65" s="44">
        <v>75</v>
      </c>
    </row>
    <row r="66" spans="1:10" x14ac:dyDescent="0.35">
      <c r="A66">
        <v>8</v>
      </c>
      <c r="B66">
        <v>2</v>
      </c>
      <c r="C66" t="s">
        <v>124</v>
      </c>
      <c r="D66" t="s">
        <v>125</v>
      </c>
      <c r="E66" s="44" t="s">
        <v>137</v>
      </c>
      <c r="F66" s="44"/>
      <c r="G66" s="44">
        <v>3</v>
      </c>
      <c r="H66" s="44">
        <v>1</v>
      </c>
      <c r="I66" s="44"/>
      <c r="J66" s="44">
        <v>75</v>
      </c>
    </row>
    <row r="67" spans="1:10" x14ac:dyDescent="0.35">
      <c r="A67" s="53">
        <v>8</v>
      </c>
      <c r="B67" s="53">
        <v>2</v>
      </c>
      <c r="C67" s="53" t="s">
        <v>120</v>
      </c>
      <c r="D67" s="56" t="s">
        <v>121</v>
      </c>
      <c r="E67" s="54" t="s">
        <v>137</v>
      </c>
      <c r="F67" s="54"/>
      <c r="G67" s="54">
        <v>3</v>
      </c>
      <c r="H67" s="54">
        <v>0</v>
      </c>
      <c r="I67" s="54">
        <v>1</v>
      </c>
      <c r="J67" s="54">
        <v>75</v>
      </c>
    </row>
    <row r="68" spans="1:10" x14ac:dyDescent="0.35">
      <c r="A68">
        <v>8</v>
      </c>
      <c r="B68">
        <v>2</v>
      </c>
      <c r="C68" t="s">
        <v>122</v>
      </c>
      <c r="D68" t="s">
        <v>123</v>
      </c>
      <c r="E68" s="44" t="s">
        <v>137</v>
      </c>
      <c r="F68" s="44"/>
      <c r="G68" s="44">
        <v>3</v>
      </c>
      <c r="H68" s="44">
        <v>1</v>
      </c>
      <c r="I68" s="44"/>
      <c r="J68" s="44">
        <v>75</v>
      </c>
    </row>
    <row r="69" spans="1:10" x14ac:dyDescent="0.35">
      <c r="A69">
        <v>8</v>
      </c>
      <c r="B69">
        <v>2</v>
      </c>
      <c r="C69" t="s">
        <v>126</v>
      </c>
      <c r="D69" t="s">
        <v>127</v>
      </c>
      <c r="E69" s="44" t="s">
        <v>137</v>
      </c>
      <c r="F69" s="44"/>
      <c r="G69" s="44">
        <v>4</v>
      </c>
      <c r="H69" s="44">
        <v>0</v>
      </c>
      <c r="I69" s="44"/>
      <c r="J69" s="44">
        <v>60</v>
      </c>
    </row>
    <row r="70" spans="1:10" x14ac:dyDescent="0.35">
      <c r="A70">
        <v>8</v>
      </c>
      <c r="B70">
        <v>2</v>
      </c>
      <c r="C70" t="s">
        <v>118</v>
      </c>
      <c r="D70" s="55" t="s">
        <v>119</v>
      </c>
      <c r="E70" s="44" t="s">
        <v>137</v>
      </c>
      <c r="F70" s="44"/>
      <c r="G70" s="44">
        <v>1</v>
      </c>
      <c r="H70" s="44">
        <v>0</v>
      </c>
      <c r="I70" s="44"/>
      <c r="J70" s="44">
        <v>15</v>
      </c>
    </row>
    <row r="71" spans="1:10" x14ac:dyDescent="0.35">
      <c r="A71">
        <v>10</v>
      </c>
      <c r="B71">
        <v>2</v>
      </c>
      <c r="C71" s="1" t="s">
        <v>129</v>
      </c>
      <c r="D71" t="s">
        <v>128</v>
      </c>
      <c r="E71" s="44" t="s">
        <v>137</v>
      </c>
      <c r="F71" s="44"/>
      <c r="G71" s="44">
        <v>2</v>
      </c>
      <c r="H71" s="44">
        <v>8</v>
      </c>
      <c r="I71" s="44"/>
      <c r="J71" s="44">
        <v>270</v>
      </c>
    </row>
    <row r="72" spans="1:10" x14ac:dyDescent="0.35">
      <c r="G72">
        <f>SUM(G11:G71)*15</f>
        <v>2880</v>
      </c>
      <c r="H72">
        <f>SUM(H11:H71)*30</f>
        <v>840</v>
      </c>
      <c r="I72">
        <f>SUM(I11:I71)*30</f>
        <v>60</v>
      </c>
      <c r="J72">
        <f>SUM(J11:J71)</f>
        <v>3780</v>
      </c>
    </row>
  </sheetData>
  <mergeCells count="3">
    <mergeCell ref="A9:J9"/>
    <mergeCell ref="A1:J1"/>
    <mergeCell ref="A6:B7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showGridLines="0" workbookViewId="0">
      <selection activeCell="D27" sqref="D27"/>
    </sheetView>
  </sheetViews>
  <sheetFormatPr defaultRowHeight="14.5" x14ac:dyDescent="0.35"/>
  <cols>
    <col min="2" max="2" width="16.36328125" bestFit="1" customWidth="1"/>
    <col min="3" max="3" width="9.54296875" bestFit="1" customWidth="1"/>
    <col min="4" max="4" width="8.26953125" bestFit="1" customWidth="1"/>
    <col min="5" max="5" width="8.36328125" bestFit="1" customWidth="1"/>
  </cols>
  <sheetData>
    <row r="1" spans="2:8" ht="15" thickBot="1" x14ac:dyDescent="0.4"/>
    <row r="2" spans="2:8" ht="15" thickBot="1" x14ac:dyDescent="0.4">
      <c r="C2" s="60" t="s">
        <v>155</v>
      </c>
      <c r="D2" s="61"/>
      <c r="E2" s="62"/>
      <c r="F2" s="60" t="s">
        <v>145</v>
      </c>
      <c r="G2" s="61"/>
      <c r="H2" s="62"/>
    </row>
    <row r="3" spans="2:8" ht="15" thickBot="1" x14ac:dyDescent="0.4">
      <c r="B3" s="30" t="s">
        <v>132</v>
      </c>
      <c r="C3" s="30" t="s">
        <v>4</v>
      </c>
      <c r="D3" s="31" t="s">
        <v>5</v>
      </c>
      <c r="E3" s="32" t="s">
        <v>6</v>
      </c>
      <c r="F3" s="30" t="s">
        <v>4</v>
      </c>
      <c r="G3" s="31" t="s">
        <v>5</v>
      </c>
      <c r="H3" s="32" t="s">
        <v>6</v>
      </c>
    </row>
    <row r="4" spans="2:8" x14ac:dyDescent="0.35">
      <c r="B4" s="18" t="s">
        <v>137</v>
      </c>
      <c r="C4" s="18">
        <v>91</v>
      </c>
      <c r="D4" s="19">
        <v>28</v>
      </c>
      <c r="E4" s="20">
        <v>1</v>
      </c>
      <c r="F4" s="24">
        <f>IF(C4&lt;&gt;"",C4/C$13,"")</f>
        <v>0.47395833333333331</v>
      </c>
      <c r="G4" s="25">
        <f t="shared" ref="G4:G12" si="0">IF(D4&lt;&gt;"",D4/D$13,"")</f>
        <v>0.96551724137931039</v>
      </c>
      <c r="H4" s="26">
        <f t="shared" ref="H4:H12" si="1">IF(E4&lt;&gt;"",E4/E$13,"")</f>
        <v>1</v>
      </c>
    </row>
    <row r="5" spans="2:8" x14ac:dyDescent="0.35">
      <c r="B5" s="33" t="s">
        <v>139</v>
      </c>
      <c r="C5" s="33">
        <v>22</v>
      </c>
      <c r="D5" s="34"/>
      <c r="E5" s="35"/>
      <c r="F5" s="36">
        <f t="shared" ref="F5:F12" si="2">IF(C5&lt;&gt;"",C5/C$13,"")</f>
        <v>0.11458333333333333</v>
      </c>
      <c r="G5" s="37" t="str">
        <f t="shared" si="0"/>
        <v/>
      </c>
      <c r="H5" s="38" t="str">
        <f t="shared" si="1"/>
        <v/>
      </c>
    </row>
    <row r="6" spans="2:8" x14ac:dyDescent="0.35">
      <c r="B6" s="18" t="s">
        <v>135</v>
      </c>
      <c r="C6" s="18">
        <v>18</v>
      </c>
      <c r="D6" s="19"/>
      <c r="E6" s="20"/>
      <c r="F6" s="24">
        <f t="shared" si="2"/>
        <v>9.375E-2</v>
      </c>
      <c r="G6" s="25" t="str">
        <f t="shared" si="0"/>
        <v/>
      </c>
      <c r="H6" s="26" t="str">
        <f t="shared" si="1"/>
        <v/>
      </c>
    </row>
    <row r="7" spans="2:8" x14ac:dyDescent="0.35">
      <c r="B7" s="33" t="s">
        <v>134</v>
      </c>
      <c r="C7" s="33">
        <v>16</v>
      </c>
      <c r="D7" s="34"/>
      <c r="E7" s="35"/>
      <c r="F7" s="36">
        <f t="shared" si="2"/>
        <v>8.3333333333333329E-2</v>
      </c>
      <c r="G7" s="37" t="str">
        <f t="shared" si="0"/>
        <v/>
      </c>
      <c r="H7" s="38" t="str">
        <f t="shared" si="1"/>
        <v/>
      </c>
    </row>
    <row r="8" spans="2:8" x14ac:dyDescent="0.35">
      <c r="B8" s="18" t="s">
        <v>142</v>
      </c>
      <c r="C8" s="18">
        <v>14</v>
      </c>
      <c r="D8" s="19"/>
      <c r="E8" s="20"/>
      <c r="F8" s="24">
        <f t="shared" si="2"/>
        <v>7.2916666666666671E-2</v>
      </c>
      <c r="G8" s="25" t="str">
        <f t="shared" si="0"/>
        <v/>
      </c>
      <c r="H8" s="26" t="str">
        <f t="shared" si="1"/>
        <v/>
      </c>
    </row>
    <row r="9" spans="2:8" x14ac:dyDescent="0.35">
      <c r="B9" s="33" t="s">
        <v>136</v>
      </c>
      <c r="C9" s="33">
        <v>10</v>
      </c>
      <c r="D9" s="34"/>
      <c r="E9" s="35"/>
      <c r="F9" s="36">
        <f t="shared" si="2"/>
        <v>5.2083333333333336E-2</v>
      </c>
      <c r="G9" s="37" t="str">
        <f t="shared" si="0"/>
        <v/>
      </c>
      <c r="H9" s="38" t="str">
        <f t="shared" si="1"/>
        <v/>
      </c>
    </row>
    <row r="10" spans="2:8" x14ac:dyDescent="0.35">
      <c r="B10" s="18" t="s">
        <v>140</v>
      </c>
      <c r="C10" s="18">
        <v>8</v>
      </c>
      <c r="D10" s="19"/>
      <c r="E10" s="20"/>
      <c r="F10" s="24">
        <f t="shared" si="2"/>
        <v>4.1666666666666664E-2</v>
      </c>
      <c r="G10" s="25" t="str">
        <f t="shared" si="0"/>
        <v/>
      </c>
      <c r="H10" s="26" t="str">
        <f t="shared" si="1"/>
        <v/>
      </c>
    </row>
    <row r="11" spans="2:8" x14ac:dyDescent="0.35">
      <c r="B11" s="33" t="s">
        <v>138</v>
      </c>
      <c r="C11" s="33">
        <v>7</v>
      </c>
      <c r="D11" s="34"/>
      <c r="E11" s="35"/>
      <c r="F11" s="36">
        <f t="shared" si="2"/>
        <v>3.6458333333333336E-2</v>
      </c>
      <c r="G11" s="37" t="str">
        <f t="shared" si="0"/>
        <v/>
      </c>
      <c r="H11" s="38" t="str">
        <f t="shared" si="1"/>
        <v/>
      </c>
    </row>
    <row r="12" spans="2:8" ht="15" thickBot="1" x14ac:dyDescent="0.4">
      <c r="B12" s="21" t="s">
        <v>141</v>
      </c>
      <c r="C12" s="21">
        <v>6</v>
      </c>
      <c r="D12" s="22">
        <v>1</v>
      </c>
      <c r="E12" s="23"/>
      <c r="F12" s="27">
        <f t="shared" si="2"/>
        <v>3.125E-2</v>
      </c>
      <c r="G12" s="28">
        <f t="shared" si="0"/>
        <v>3.4482758620689655E-2</v>
      </c>
      <c r="H12" s="29" t="str">
        <f t="shared" si="1"/>
        <v/>
      </c>
    </row>
    <row r="13" spans="2:8" ht="15" thickBot="1" x14ac:dyDescent="0.4">
      <c r="C13" s="40">
        <f>SUM(C4:C12)</f>
        <v>192</v>
      </c>
      <c r="D13" s="41">
        <f t="shared" ref="D13:E13" si="3">SUM(D4:D12)</f>
        <v>29</v>
      </c>
      <c r="E13" s="42">
        <f t="shared" si="3"/>
        <v>1</v>
      </c>
    </row>
    <row r="14" spans="2:8" ht="15" thickBot="1" x14ac:dyDescent="0.4">
      <c r="E14" s="52">
        <f>SUM(C13:E13)</f>
        <v>222</v>
      </c>
      <c r="F14" t="s">
        <v>156</v>
      </c>
    </row>
    <row r="15" spans="2:8" ht="15" thickBot="1" x14ac:dyDescent="0.4"/>
    <row r="16" spans="2:8" ht="15" thickBot="1" x14ac:dyDescent="0.4">
      <c r="B16" s="30" t="s">
        <v>132</v>
      </c>
      <c r="C16" s="31" t="s">
        <v>152</v>
      </c>
      <c r="D16" s="31" t="s">
        <v>7</v>
      </c>
      <c r="E16" s="32" t="s">
        <v>145</v>
      </c>
    </row>
    <row r="17" spans="2:5" x14ac:dyDescent="0.35">
      <c r="B17" s="18" t="s">
        <v>137</v>
      </c>
      <c r="C17" s="46">
        <v>31</v>
      </c>
      <c r="D17" s="19">
        <v>2235</v>
      </c>
      <c r="E17" s="26">
        <f t="shared" ref="E17:E25" si="4">D17/$D$26</f>
        <v>0.59126984126984128</v>
      </c>
    </row>
    <row r="18" spans="2:5" x14ac:dyDescent="0.35">
      <c r="B18" s="33" t="s">
        <v>139</v>
      </c>
      <c r="C18" s="47">
        <v>6</v>
      </c>
      <c r="D18" s="34">
        <v>330</v>
      </c>
      <c r="E18" s="38">
        <f t="shared" si="4"/>
        <v>8.7301587301587297E-2</v>
      </c>
    </row>
    <row r="19" spans="2:5" x14ac:dyDescent="0.35">
      <c r="B19" s="18" t="s">
        <v>135</v>
      </c>
      <c r="C19" s="46">
        <v>5</v>
      </c>
      <c r="D19" s="19">
        <v>270</v>
      </c>
      <c r="E19" s="26">
        <f t="shared" si="4"/>
        <v>7.1428571428571425E-2</v>
      </c>
    </row>
    <row r="20" spans="2:5" x14ac:dyDescent="0.35">
      <c r="B20" s="33" t="s">
        <v>134</v>
      </c>
      <c r="C20" s="47">
        <v>4</v>
      </c>
      <c r="D20" s="34">
        <v>240</v>
      </c>
      <c r="E20" s="38">
        <f t="shared" si="4"/>
        <v>6.3492063492063489E-2</v>
      </c>
    </row>
    <row r="21" spans="2:5" x14ac:dyDescent="0.35">
      <c r="B21" s="18" t="s">
        <v>142</v>
      </c>
      <c r="C21" s="46">
        <v>5</v>
      </c>
      <c r="D21" s="19">
        <v>210</v>
      </c>
      <c r="E21" s="26">
        <f t="shared" si="4"/>
        <v>5.5555555555555552E-2</v>
      </c>
    </row>
    <row r="22" spans="2:5" x14ac:dyDescent="0.35">
      <c r="B22" s="33" t="s">
        <v>136</v>
      </c>
      <c r="C22" s="47">
        <v>3</v>
      </c>
      <c r="D22" s="34">
        <v>150</v>
      </c>
      <c r="E22" s="38">
        <f t="shared" si="4"/>
        <v>3.968253968253968E-2</v>
      </c>
    </row>
    <row r="23" spans="2:5" x14ac:dyDescent="0.35">
      <c r="B23" s="18" t="s">
        <v>140</v>
      </c>
      <c r="C23" s="46">
        <v>2</v>
      </c>
      <c r="D23" s="19">
        <v>120</v>
      </c>
      <c r="E23" s="26">
        <f t="shared" si="4"/>
        <v>3.1746031746031744E-2</v>
      </c>
    </row>
    <row r="24" spans="2:5" x14ac:dyDescent="0.35">
      <c r="B24" s="33" t="s">
        <v>141</v>
      </c>
      <c r="C24" s="47">
        <v>3</v>
      </c>
      <c r="D24" s="34">
        <v>120</v>
      </c>
      <c r="E24" s="38">
        <f t="shared" si="4"/>
        <v>3.1746031746031744E-2</v>
      </c>
    </row>
    <row r="25" spans="2:5" ht="15" thickBot="1" x14ac:dyDescent="0.4">
      <c r="B25" s="21" t="s">
        <v>138</v>
      </c>
      <c r="C25" s="48">
        <v>2</v>
      </c>
      <c r="D25" s="22">
        <v>105</v>
      </c>
      <c r="E25" s="29">
        <f t="shared" si="4"/>
        <v>2.7777777777777776E-2</v>
      </c>
    </row>
    <row r="26" spans="2:5" x14ac:dyDescent="0.35">
      <c r="C26" s="45">
        <v>61</v>
      </c>
      <c r="D26" s="39">
        <f>SUM(D17:D25)</f>
        <v>3780</v>
      </c>
    </row>
    <row r="27" spans="2:5" x14ac:dyDescent="0.35">
      <c r="C27" s="45"/>
      <c r="D27" s="39">
        <f>D17/D26</f>
        <v>0.59126984126984128</v>
      </c>
    </row>
    <row r="28" spans="2:5" ht="15" thickBot="1" x14ac:dyDescent="0.4"/>
    <row r="29" spans="2:5" ht="15" thickBot="1" x14ac:dyDescent="0.4">
      <c r="B29" s="30" t="s">
        <v>153</v>
      </c>
      <c r="C29" s="31" t="s">
        <v>152</v>
      </c>
      <c r="D29" s="31" t="s">
        <v>7</v>
      </c>
      <c r="E29" s="32" t="s">
        <v>145</v>
      </c>
    </row>
    <row r="30" spans="2:5" x14ac:dyDescent="0.35">
      <c r="B30" s="18" t="s">
        <v>150</v>
      </c>
      <c r="C30" s="19">
        <v>22</v>
      </c>
      <c r="D30" s="19">
        <v>1110</v>
      </c>
      <c r="E30" s="26">
        <f>D30/$D$32</f>
        <v>0.29365079365079366</v>
      </c>
    </row>
    <row r="31" spans="2:5" ht="15" thickBot="1" x14ac:dyDescent="0.4">
      <c r="B31" s="49" t="s">
        <v>154</v>
      </c>
      <c r="C31" s="50">
        <v>39</v>
      </c>
      <c r="D31" s="50">
        <v>2670</v>
      </c>
      <c r="E31" s="51">
        <f>D31/$D$32</f>
        <v>0.70634920634920639</v>
      </c>
    </row>
    <row r="32" spans="2:5" ht="15" thickBot="1" x14ac:dyDescent="0.4">
      <c r="C32" s="39">
        <f>SUM(C30:C31)</f>
        <v>61</v>
      </c>
      <c r="D32" s="52">
        <f>SUM(D30:D31)</f>
        <v>3780</v>
      </c>
      <c r="E32" t="s">
        <v>161</v>
      </c>
    </row>
    <row r="33" spans="5:6" x14ac:dyDescent="0.35">
      <c r="E33" s="4" t="s">
        <v>157</v>
      </c>
      <c r="F33" t="s">
        <v>158</v>
      </c>
    </row>
    <row r="34" spans="5:6" x14ac:dyDescent="0.35">
      <c r="F34" t="s">
        <v>159</v>
      </c>
    </row>
    <row r="35" spans="5:6" x14ac:dyDescent="0.35">
      <c r="F35" t="s">
        <v>160</v>
      </c>
    </row>
  </sheetData>
  <mergeCells count="2">
    <mergeCell ref="C2:E2"/>
    <mergeCell ref="F2:H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Obrigatorias</vt:lpstr>
      <vt:lpstr>Quadros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C. E. Rodriguez</dc:creator>
  <cp:lastModifiedBy>Luiz C. E. Rodriguez</cp:lastModifiedBy>
  <dcterms:created xsi:type="dcterms:W3CDTF">2024-02-29T12:16:25Z</dcterms:created>
  <dcterms:modified xsi:type="dcterms:W3CDTF">2024-04-26T14:07:04Z</dcterms:modified>
</cp:coreProperties>
</file>